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5216" windowHeight="8136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F105" i="22" l="1"/>
  <c r="D7" i="22" l="1"/>
  <c r="D15" i="22" l="1"/>
  <c r="H94" i="22" l="1"/>
  <c r="D41" i="22" l="1"/>
  <c r="D43" i="22" l="1"/>
  <c r="E94" i="22" l="1"/>
  <c r="E81" i="22" l="1"/>
  <c r="D75" i="22" l="1"/>
  <c r="D19" i="22" l="1"/>
  <c r="D85" i="22" l="1"/>
  <c r="D25" i="22" l="1"/>
  <c r="D29" i="22" l="1"/>
  <c r="D52" i="22" l="1"/>
  <c r="D50" i="22"/>
  <c r="D48" i="22"/>
  <c r="D53" i="22" l="1"/>
  <c r="D39" i="22"/>
  <c r="D37" i="22"/>
  <c r="D35" i="22"/>
  <c r="D33" i="22"/>
  <c r="D31" i="22"/>
  <c r="D27" i="22"/>
  <c r="D23" i="22"/>
  <c r="D21" i="22"/>
  <c r="D17" i="22"/>
  <c r="D13" i="22"/>
  <c r="D11" i="22"/>
  <c r="D9" i="22"/>
  <c r="D44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<sst xmlns="http://schemas.openxmlformats.org/spreadsheetml/2006/main" count="1627" uniqueCount="146">
  <si>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</si>
  <si>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</si>
  <si>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</si>
  <si>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</si>
  <si>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</si>
  <si>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</si>
  <si>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</si>
  <si>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</si>
  <si>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</si>
  <si>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</si>
  <si>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</si>
  <si>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</si>
  <si>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</si>
  <si>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</si>
  <si>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</si>
  <si>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</si>
  <si>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</si>
  <si>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</si>
  <si>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</si>
  <si>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</si>
  <si>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</si>
  <si>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</si>
  <si>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</si>
  <si>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</si>
  <si>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</si>
  <si>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</si>
  <si>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</si>
  <si>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</si>
  <si>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</si>
  <si>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</si>
  <si>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</si>
  <si>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</si>
  <si>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</si>
  <si>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</si>
  <si>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</si>
  <si>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</si>
  <si>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</si>
  <si>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</si>
  <si>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</si>
  <si>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</si>
  <si>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</si>
  <si>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</si>
  <si>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</si>
  <si>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</si>
  <si>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</si>
  <si>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</si>
  <si>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</si>
  <si>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</si>
  <si>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</si>
  <si>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</si>
  <si>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</si>
  <si>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</si>
  <si>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</si>
  <si>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</si>
  <si>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</si>
  <si>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</si>
  <si>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</si>
  <si>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</si>
  <si>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</si>
  <si>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</si>
  <si>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</si>
  <si>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</si>
  <si>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</si>
  <si>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</si>
  <si>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</si>
  <si>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</si>
  <si>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</si>
  <si>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</si>
  <si>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</si>
  <si>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</si>
  <si>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</si>
  <si>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</si>
  <si>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</si>
  <si>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</si>
  <si>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</si>
  <si>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</si>
  <si>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</si>
  <si>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</si>
  <si>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</si>
  <si>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</si>
  <si>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</si>
  <si>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</si>
  <si>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</si>
  <si>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</si>
  <si>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</si>
  <si>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</si>
  <si>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</si>
  <si>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</si>
  <si>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</si>
  <si>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</si>
  <si>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</si>
  <si>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</si>
  <si>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</si>
  <si>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</si>
  <si>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</si>
  <si>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</si>
  <si>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</si>
  <si>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</si>
  <si>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</si>
  <si>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</si>
  <si>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</si>
  <si>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</si>
  <si>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</si>
  <si>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</si>
  <si>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</si>
  <si>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</si>
  <si>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</si>
  <si>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</si>
  <si>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</si>
  <si>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</si>
  <si>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</si>
  <si>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</si>
  <si>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</si>
  <si>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</si>
  <si>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</si>
  <si>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</si>
  <si>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</si>
  <si>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</si>
  <si>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</si>
  <si>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</si>
  <si>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</si>
  <si>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</si>
  <si>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</si>
  <si>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</si>
  <si>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</si>
  <si>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</si>
  <si>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</si>
  <si>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</si>
  <si>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</si>
  <si>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`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</si>
  <si>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</si>
  <si>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</si>
  <si>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</si>
  <si>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</si>
  <si>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</si>
  <si>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</si>
  <si>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03/12/21-04/14/21</t>
  </si>
  <si>
    <t>03/15/21-04/15/21</t>
  </si>
  <si>
    <t>03/23/21-04/23/21</t>
  </si>
  <si>
    <t>03/17/21-04/21/21</t>
  </si>
  <si>
    <t>03/30/21-04/29/21</t>
  </si>
  <si>
    <t>03/16/21-04/15/21</t>
  </si>
  <si>
    <t>03/29/21-04/27/21</t>
  </si>
  <si>
    <t>04/02/21-05/03/21</t>
  </si>
  <si>
    <t>FAYETTE COUNTY, TEXAS UTILITIES -  PAID MAY, 2021</t>
  </si>
  <si>
    <t>04/15/21-05/13/21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</si>
</sst>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5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5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5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5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5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5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5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5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5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5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5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5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5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5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5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5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5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3.8" x14ac:dyDescent="0.4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5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5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92" activePane="bottomLeft" state="frozen"/>
      <selection pane="bottomLeft" activeCell="F100" sqref="F100"/>
    </sheetView>
  </sheetViews>
  <sheetFormatPr defaultColWidth="9.33203125" defaultRowHeight="12" x14ac:dyDescent="0.25"/>
  <cols>
    <col min="1" max="1" width="7" style="67" customWidth="1"/>
    <col min="2" max="2" width="13.109375" style="67" customWidth="1"/>
    <col min="3" max="3" width="14.5546875" style="67" customWidth="1"/>
    <col min="4" max="4" width="22.21875" style="67" customWidth="1"/>
    <col min="5" max="5" width="9" style="67" customWidth="1"/>
    <col min="6" max="6" width="8.33203125" style="67" customWidth="1"/>
    <col min="7" max="7" width="11.5546875" style="67" customWidth="1"/>
    <col min="8" max="8" width="8.33203125" style="67" customWidth="1"/>
    <col min="9" max="9" width="6.6640625" style="67" customWidth="1"/>
    <col min="10" max="10" width="6.33203125" style="67" customWidth="1"/>
    <col min="11" max="11" width="8.109375" style="67" bestFit="1" customWidth="1"/>
    <col min="12" max="12" width="7.33203125" style="67" customWidth="1"/>
    <col min="13" max="14" width="7.5546875" style="67" customWidth="1"/>
    <col min="15" max="15" width="0.33203125" style="67" hidden="1" customWidth="1"/>
    <col min="16" max="20" width="9.33203125" style="67" hidden="1" customWidth="1"/>
    <col min="21" max="16384" width="9.33203125" style="67"/>
  </cols>
  <sheetData>
    <row r="1" spans="1:15" x14ac:dyDescent="0.2">
      <c r="A1" s="65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136</v>
      </c>
      <c r="D6" s="67" t="s">
        <v>6</v>
      </c>
      <c r="E6" s="79">
        <v>1</v>
      </c>
      <c r="F6" s="79">
        <v>129.99</v>
      </c>
      <c r="G6" s="79">
        <v>2374</v>
      </c>
      <c r="H6" s="80">
        <v>588.82000000000005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917.6400000000001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136</v>
      </c>
      <c r="D8" s="67" t="s">
        <v>6</v>
      </c>
      <c r="E8" s="79">
        <v>3</v>
      </c>
      <c r="F8" s="80">
        <v>30.2</v>
      </c>
      <c r="G8" s="79">
        <v>113</v>
      </c>
      <c r="H8" s="79">
        <v>31.99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75.400000000000006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136</v>
      </c>
      <c r="D10" s="67" t="s">
        <v>6</v>
      </c>
      <c r="E10" s="81">
        <v>0</v>
      </c>
      <c r="F10" s="81">
        <v>0</v>
      </c>
      <c r="G10" s="79">
        <v>946</v>
      </c>
      <c r="H10" s="82">
        <v>117.98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117.98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136</v>
      </c>
      <c r="D12" s="67" t="s">
        <v>6</v>
      </c>
      <c r="E12" s="81">
        <v>0</v>
      </c>
      <c r="F12" s="81">
        <v>0</v>
      </c>
      <c r="G12" s="79">
        <v>1863</v>
      </c>
      <c r="H12" s="82">
        <v>198.41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198.41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130</v>
      </c>
      <c r="C14" s="114" t="s">
        <v>136</v>
      </c>
      <c r="D14" s="67" t="s">
        <v>6</v>
      </c>
      <c r="E14" s="79">
        <v>5</v>
      </c>
      <c r="F14" s="80">
        <v>55.74</v>
      </c>
      <c r="G14" s="79">
        <v>8240</v>
      </c>
      <c r="H14" s="80">
        <v>832.76</v>
      </c>
      <c r="I14" s="79"/>
      <c r="J14" s="80">
        <v>0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1044.76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136</v>
      </c>
      <c r="D16" s="67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136</v>
      </c>
      <c r="D18" s="67" t="s">
        <v>6</v>
      </c>
      <c r="E18" s="79">
        <v>48</v>
      </c>
      <c r="F18" s="79">
        <v>352.87</v>
      </c>
      <c r="G18" s="79">
        <v>26342</v>
      </c>
      <c r="H18" s="79">
        <v>2213.27</v>
      </c>
      <c r="I18" s="81" t="s">
        <v>129</v>
      </c>
      <c r="J18" s="79">
        <v>110.86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2978.48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136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136</v>
      </c>
      <c r="D22" s="67" t="s">
        <v>6</v>
      </c>
      <c r="E22" s="79">
        <v>0</v>
      </c>
      <c r="F22" s="80">
        <v>27.84</v>
      </c>
      <c r="G22" s="79">
        <v>192</v>
      </c>
      <c r="H22" s="80">
        <v>42.48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139.59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136</v>
      </c>
      <c r="D24" s="67" t="s">
        <v>6</v>
      </c>
      <c r="E24" s="79">
        <v>0</v>
      </c>
      <c r="F24" s="80">
        <v>0</v>
      </c>
      <c r="G24" s="79">
        <v>1559</v>
      </c>
      <c r="H24" s="82">
        <v>171.75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221.72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136</v>
      </c>
      <c r="D26" s="67" t="s">
        <v>6</v>
      </c>
      <c r="E26" s="79">
        <v>70</v>
      </c>
      <c r="F26" s="80">
        <v>258.39</v>
      </c>
      <c r="G26" s="79">
        <v>19913</v>
      </c>
      <c r="H26" s="80">
        <v>1886.75</v>
      </c>
      <c r="I26" s="81" t="s">
        <v>8</v>
      </c>
      <c r="J26" s="79">
        <v>158.6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2379.1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5">
      <c r="A28" s="67" t="s">
        <v>127</v>
      </c>
      <c r="C28" s="114" t="s">
        <v>136</v>
      </c>
      <c r="D28" s="67" t="s">
        <v>6</v>
      </c>
      <c r="E28" s="79">
        <v>0</v>
      </c>
      <c r="F28" s="80">
        <v>27.84</v>
      </c>
      <c r="G28" s="79">
        <v>963</v>
      </c>
      <c r="H28" s="80">
        <v>136.61000000000001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5">
      <c r="C29" s="83" t="s">
        <v>20</v>
      </c>
      <c r="D29" s="120">
        <f>SUM(F28,H28,J28,K28)</f>
        <v>214.42000000000002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5">
      <c r="A30" s="67" t="s">
        <v>33</v>
      </c>
      <c r="C30" s="114" t="s">
        <v>136</v>
      </c>
      <c r="D30" s="67" t="s">
        <v>6</v>
      </c>
      <c r="E30" s="79">
        <v>2</v>
      </c>
      <c r="F30" s="80">
        <v>27.84</v>
      </c>
      <c r="G30" s="79">
        <v>2200</v>
      </c>
      <c r="H30" s="79">
        <v>227.97</v>
      </c>
      <c r="I30" s="81"/>
      <c r="J30" s="79">
        <v>13.21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5">
      <c r="C31" s="83" t="s">
        <v>20</v>
      </c>
      <c r="D31" s="119">
        <f>SUM(F30,H30,J30,K30,M30,N30)</f>
        <v>390.15999999999997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5">
      <c r="A32" s="67" t="s">
        <v>34</v>
      </c>
      <c r="C32" s="114" t="s">
        <v>136</v>
      </c>
      <c r="D32" s="67" t="s">
        <v>6</v>
      </c>
      <c r="E32" s="79">
        <v>0</v>
      </c>
      <c r="F32" s="80">
        <v>27.84</v>
      </c>
      <c r="G32" s="79">
        <v>419</v>
      </c>
      <c r="H32" s="79">
        <v>68.44</v>
      </c>
      <c r="I32" s="81">
        <v>0</v>
      </c>
      <c r="J32" s="79">
        <v>13.21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5">
      <c r="C33" s="83" t="s">
        <v>20</v>
      </c>
      <c r="D33" s="119">
        <f>SUM(F32,H32,J32,K32,M32,N32)</f>
        <v>146.25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5">
      <c r="A34" s="67" t="s">
        <v>35</v>
      </c>
      <c r="C34" s="114" t="s">
        <v>136</v>
      </c>
      <c r="D34" s="67" t="s">
        <v>6</v>
      </c>
      <c r="E34" s="86">
        <v>0</v>
      </c>
      <c r="F34" s="80">
        <v>27.84</v>
      </c>
      <c r="G34" s="79">
        <v>49</v>
      </c>
      <c r="H34" s="79">
        <v>23.51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5">
      <c r="C35" s="83" t="s">
        <v>20</v>
      </c>
      <c r="D35" s="119">
        <f>SUM(F34,H34,J34,K34,M34,N34)</f>
        <v>51.35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5">
      <c r="A36" s="67" t="s">
        <v>37</v>
      </c>
      <c r="C36" s="114" t="s">
        <v>136</v>
      </c>
      <c r="D36" s="67" t="s">
        <v>6</v>
      </c>
      <c r="E36" s="79">
        <v>2</v>
      </c>
      <c r="F36" s="80">
        <v>27.84</v>
      </c>
      <c r="G36" s="79">
        <v>1840</v>
      </c>
      <c r="H36" s="80">
        <v>196.39</v>
      </c>
      <c r="I36" s="81">
        <v>0</v>
      </c>
      <c r="J36" s="82">
        <v>13.21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5">
      <c r="C37" s="83" t="s">
        <v>20</v>
      </c>
      <c r="D37" s="119">
        <f>SUM(F36,H36,J36)</f>
        <v>237.44</v>
      </c>
      <c r="E37" s="67" t="s">
        <v>128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5">
      <c r="A38" s="67" t="s">
        <v>38</v>
      </c>
      <c r="C38" s="114" t="s">
        <v>136</v>
      </c>
      <c r="D38" s="67" t="s">
        <v>6</v>
      </c>
      <c r="E38" s="81">
        <v>0</v>
      </c>
      <c r="F38" s="80">
        <v>0</v>
      </c>
      <c r="G38" s="81">
        <v>0</v>
      </c>
      <c r="H38" s="81">
        <v>0</v>
      </c>
      <c r="I38" s="81">
        <v>0</v>
      </c>
      <c r="J38" s="81">
        <v>0</v>
      </c>
      <c r="K38" s="79">
        <v>149.34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9">
        <f>SUM(F38,H38,J38,K38,M38,N38)</f>
        <v>149.34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5">
      <c r="A40" s="67" t="s">
        <v>39</v>
      </c>
      <c r="C40" s="114" t="s">
        <v>136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13.21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9">
        <f>J40</f>
        <v>13.21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40</v>
      </c>
      <c r="C42" s="114" t="s">
        <v>136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9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C44" s="87" t="s">
        <v>41</v>
      </c>
      <c r="D44" s="88">
        <f>SUM(D7,D9,D11,D13,D15,D17,D19,D21,D23,D25,D27,D29,D31,D33,D35,D37,D39,D41,D43)</f>
        <v>9391.2999999999993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5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5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5">
      <c r="A47" s="67" t="s">
        <v>24</v>
      </c>
      <c r="C47" s="114" t="s">
        <v>137</v>
      </c>
      <c r="D47" s="67" t="s">
        <v>17</v>
      </c>
      <c r="E47" s="79">
        <v>0</v>
      </c>
      <c r="F47" s="80">
        <v>23</v>
      </c>
      <c r="G47" s="79">
        <v>1020</v>
      </c>
      <c r="H47" s="79">
        <v>86.31</v>
      </c>
      <c r="I47" s="108">
        <v>72.42</v>
      </c>
      <c r="J47" s="79">
        <v>25.75</v>
      </c>
      <c r="K47" s="80">
        <v>51.55</v>
      </c>
      <c r="L47" s="81">
        <v>0</v>
      </c>
      <c r="M47" s="80">
        <v>1</v>
      </c>
      <c r="N47" s="81">
        <v>0</v>
      </c>
    </row>
    <row r="48" spans="1:45" x14ac:dyDescent="0.25">
      <c r="C48" s="83" t="s">
        <v>20</v>
      </c>
      <c r="D48" s="119">
        <f>SUM(F47,H47,I47,J47,K47,M47)</f>
        <v>260.03000000000003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5">
      <c r="A49" s="67" t="s">
        <v>23</v>
      </c>
      <c r="C49" s="114" t="s">
        <v>137</v>
      </c>
      <c r="D49" s="67" t="s">
        <v>17</v>
      </c>
      <c r="E49" s="79">
        <v>24</v>
      </c>
      <c r="F49" s="80">
        <v>23</v>
      </c>
      <c r="G49" s="79">
        <v>1470</v>
      </c>
      <c r="H49" s="79">
        <v>104.54</v>
      </c>
      <c r="I49" s="108">
        <v>104.37</v>
      </c>
      <c r="J49" s="79">
        <v>25.75</v>
      </c>
      <c r="K49" s="80">
        <v>51.55</v>
      </c>
      <c r="L49" s="80">
        <v>1.5</v>
      </c>
      <c r="M49" s="80">
        <v>1</v>
      </c>
      <c r="N49" s="81">
        <v>0</v>
      </c>
    </row>
    <row r="50" spans="1:14" x14ac:dyDescent="0.25">
      <c r="C50" s="83" t="s">
        <v>20</v>
      </c>
      <c r="D50" s="119">
        <f>SUM(F49,H49,I49,J49,K49,L49,M49)</f>
        <v>311.71000000000004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5">
      <c r="A51" s="67" t="s">
        <v>22</v>
      </c>
      <c r="C51" s="114" t="s">
        <v>137</v>
      </c>
      <c r="D51" s="67" t="s">
        <v>17</v>
      </c>
      <c r="E51" s="81">
        <v>0</v>
      </c>
      <c r="F51" s="80">
        <v>0</v>
      </c>
      <c r="G51" s="79">
        <v>1031</v>
      </c>
      <c r="H51" s="82">
        <v>86.76</v>
      </c>
      <c r="I51" s="82">
        <v>73.2</v>
      </c>
      <c r="J51" s="81"/>
      <c r="K51" s="82">
        <v>2193</v>
      </c>
      <c r="L51" s="81">
        <v>0</v>
      </c>
      <c r="M51" s="81">
        <v>0</v>
      </c>
      <c r="N51" s="81">
        <v>0</v>
      </c>
    </row>
    <row r="52" spans="1:14" x14ac:dyDescent="0.25">
      <c r="B52" s="67" t="s">
        <v>134</v>
      </c>
      <c r="C52" s="83" t="s">
        <v>20</v>
      </c>
      <c r="D52" s="120">
        <f>SUM(H51,I51,K51,L51,M51)</f>
        <v>2352.96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5">
      <c r="C53" s="87" t="s">
        <v>41</v>
      </c>
      <c r="D53" s="88">
        <f>SUM(D48,D50,D52)</f>
        <v>2924.7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5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5">
      <c r="A55" s="121" t="s">
        <v>47</v>
      </c>
      <c r="C55" s="114" t="s">
        <v>138</v>
      </c>
      <c r="D55" s="67" t="s">
        <v>49</v>
      </c>
      <c r="E55" s="81">
        <v>0</v>
      </c>
      <c r="F55" s="81">
        <v>0</v>
      </c>
      <c r="G55" s="86">
        <v>56</v>
      </c>
      <c r="H55" s="80">
        <v>30.01</v>
      </c>
      <c r="I55" s="79"/>
      <c r="J55" s="79"/>
      <c r="K55" s="79"/>
      <c r="L55" s="79"/>
      <c r="M55" s="79"/>
      <c r="N55" s="79"/>
    </row>
    <row r="56" spans="1:14" x14ac:dyDescent="0.25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5">
      <c r="A57" s="67" t="s">
        <v>38</v>
      </c>
      <c r="C57" s="114" t="s">
        <v>138</v>
      </c>
      <c r="D57" s="67" t="s">
        <v>49</v>
      </c>
      <c r="E57" s="81">
        <v>0</v>
      </c>
      <c r="F57" s="81">
        <v>0</v>
      </c>
      <c r="G57" s="86">
        <v>3250</v>
      </c>
      <c r="H57" s="80">
        <v>429.66</v>
      </c>
      <c r="I57" s="79"/>
      <c r="J57" s="79"/>
      <c r="K57" s="79"/>
      <c r="L57" s="79"/>
      <c r="M57" s="79"/>
      <c r="N57" s="79"/>
    </row>
    <row r="58" spans="1:14" x14ac:dyDescent="0.25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5">
      <c r="A59" s="67" t="s">
        <v>42</v>
      </c>
      <c r="C59" s="114" t="s">
        <v>138</v>
      </c>
      <c r="D59" s="67" t="s">
        <v>49</v>
      </c>
      <c r="E59" s="81">
        <v>0</v>
      </c>
      <c r="F59" s="81">
        <v>0</v>
      </c>
      <c r="G59" s="86">
        <v>1600</v>
      </c>
      <c r="H59" s="80">
        <v>257.45999999999998</v>
      </c>
      <c r="I59" s="79"/>
      <c r="J59" s="79"/>
      <c r="K59" s="79"/>
      <c r="L59" s="79"/>
      <c r="M59" s="79"/>
      <c r="N59" s="79"/>
    </row>
    <row r="60" spans="1:14" x14ac:dyDescent="0.25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5">
      <c r="A61" s="67" t="s">
        <v>43</v>
      </c>
      <c r="C61" s="114" t="s">
        <v>138</v>
      </c>
      <c r="D61" s="67" t="s">
        <v>49</v>
      </c>
      <c r="E61" s="81">
        <v>0</v>
      </c>
      <c r="F61" s="81">
        <v>0</v>
      </c>
      <c r="G61" s="86">
        <v>987</v>
      </c>
      <c r="H61" s="80">
        <v>146.5</v>
      </c>
      <c r="I61" s="79"/>
      <c r="J61" s="79"/>
      <c r="K61" s="79"/>
      <c r="L61" s="79"/>
      <c r="M61" s="79"/>
      <c r="N61" s="79"/>
    </row>
    <row r="62" spans="1:14" x14ac:dyDescent="0.25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5">
      <c r="A63" s="67" t="s">
        <v>44</v>
      </c>
      <c r="C63" s="114" t="s">
        <v>138</v>
      </c>
      <c r="D63" s="67" t="s">
        <v>49</v>
      </c>
      <c r="E63" s="81">
        <v>0</v>
      </c>
      <c r="F63" s="81">
        <v>0</v>
      </c>
      <c r="G63" s="86">
        <v>403</v>
      </c>
      <c r="H63" s="80">
        <v>73.430000000000007</v>
      </c>
      <c r="I63" s="79"/>
      <c r="J63" s="79"/>
      <c r="K63" s="79"/>
      <c r="L63" s="79"/>
      <c r="M63" s="79"/>
      <c r="N63" s="79"/>
    </row>
    <row r="64" spans="1:14" x14ac:dyDescent="0.25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5">
      <c r="A65" s="67" t="s">
        <v>45</v>
      </c>
      <c r="C65" s="114" t="s">
        <v>138</v>
      </c>
      <c r="D65" s="67" t="s">
        <v>49</v>
      </c>
      <c r="E65" s="81">
        <v>0</v>
      </c>
      <c r="F65" s="81">
        <v>0</v>
      </c>
      <c r="G65" s="86">
        <v>5120</v>
      </c>
      <c r="H65" s="80">
        <v>1265.06</v>
      </c>
      <c r="I65" s="79"/>
      <c r="J65" s="79"/>
      <c r="K65" s="79"/>
      <c r="L65" s="79"/>
      <c r="M65" s="79"/>
      <c r="N65" s="79"/>
    </row>
    <row r="66" spans="1:14" x14ac:dyDescent="0.25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5">
      <c r="A67" s="67" t="s">
        <v>46</v>
      </c>
      <c r="C67" s="114" t="s">
        <v>138</v>
      </c>
      <c r="D67" s="67" t="s">
        <v>49</v>
      </c>
      <c r="E67" s="81">
        <v>0</v>
      </c>
      <c r="F67" s="81">
        <v>0</v>
      </c>
      <c r="G67" s="86">
        <v>1638</v>
      </c>
      <c r="H67" s="80">
        <v>233.28</v>
      </c>
      <c r="I67" s="79"/>
      <c r="J67" s="79"/>
      <c r="K67" s="79"/>
      <c r="L67" s="79"/>
      <c r="M67" s="79"/>
      <c r="N67" s="79"/>
    </row>
    <row r="68" spans="1:14" x14ac:dyDescent="0.25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5">
      <c r="A69" s="67" t="s">
        <v>44</v>
      </c>
      <c r="C69" s="114" t="s">
        <v>138</v>
      </c>
      <c r="D69" s="67" t="s">
        <v>49</v>
      </c>
      <c r="E69" s="81">
        <v>0</v>
      </c>
      <c r="F69" s="81">
        <v>0</v>
      </c>
      <c r="G69" s="86">
        <v>1</v>
      </c>
      <c r="H69" s="80">
        <v>23.13</v>
      </c>
      <c r="I69" s="79"/>
      <c r="J69" s="79"/>
      <c r="K69" s="79"/>
      <c r="L69" s="79"/>
      <c r="M69" s="79"/>
      <c r="N69" s="79"/>
    </row>
    <row r="70" spans="1:14" x14ac:dyDescent="0.25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5">
      <c r="A71" s="67" t="s">
        <v>44</v>
      </c>
      <c r="C71" s="114" t="s">
        <v>138</v>
      </c>
      <c r="D71" s="67" t="s">
        <v>49</v>
      </c>
      <c r="E71" s="81">
        <v>0</v>
      </c>
      <c r="F71" s="81">
        <v>0</v>
      </c>
      <c r="G71" s="86">
        <v>80</v>
      </c>
      <c r="H71" s="80">
        <v>33.01</v>
      </c>
      <c r="I71" s="79"/>
      <c r="J71" s="79"/>
      <c r="K71" s="79"/>
      <c r="L71" s="79"/>
      <c r="M71" s="79"/>
      <c r="N71" s="79"/>
    </row>
    <row r="72" spans="1:14" x14ac:dyDescent="0.25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5">
      <c r="A73" s="67" t="s">
        <v>44</v>
      </c>
      <c r="C73" s="114" t="s">
        <v>138</v>
      </c>
      <c r="D73" s="67" t="s">
        <v>49</v>
      </c>
      <c r="E73" s="81">
        <v>0</v>
      </c>
      <c r="F73" s="81">
        <v>0</v>
      </c>
      <c r="G73" s="86">
        <v>550</v>
      </c>
      <c r="H73" s="80">
        <v>91.82</v>
      </c>
      <c r="I73" s="79"/>
      <c r="J73" s="79"/>
      <c r="K73" s="79"/>
      <c r="L73" s="79"/>
      <c r="M73" s="79"/>
      <c r="N73" s="79"/>
    </row>
    <row r="74" spans="1:14" x14ac:dyDescent="0.25">
      <c r="B74" s="67">
        <v>-136932100</v>
      </c>
      <c r="C74" s="114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5">
      <c r="C75" s="87" t="s">
        <v>41</v>
      </c>
      <c r="D75" s="88">
        <f>SUM(H55:H73)</f>
        <v>2583.3600000000006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5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5">
      <c r="A77" s="67" t="s">
        <v>42</v>
      </c>
      <c r="C77" s="114" t="s">
        <v>139</v>
      </c>
      <c r="D77" s="67" t="s">
        <v>51</v>
      </c>
      <c r="E77" s="79">
        <v>490</v>
      </c>
      <c r="F77" s="80">
        <v>178.46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5">
      <c r="A78" s="67" t="s">
        <v>38</v>
      </c>
      <c r="C78" s="114" t="s">
        <v>139</v>
      </c>
      <c r="D78" s="67" t="s">
        <v>51</v>
      </c>
      <c r="E78" s="79">
        <v>1890</v>
      </c>
      <c r="F78" s="80">
        <v>45.14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5">
      <c r="A79" s="67" t="s">
        <v>45</v>
      </c>
      <c r="C79" s="114" t="s">
        <v>139</v>
      </c>
      <c r="D79" s="67" t="s">
        <v>51</v>
      </c>
      <c r="E79" s="79">
        <v>5260</v>
      </c>
      <c r="F79" s="80">
        <v>203.94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5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5">
      <c r="C81" s="87" t="s">
        <v>41</v>
      </c>
      <c r="D81" s="79"/>
      <c r="E81" s="96">
        <f>SUM(F77:F79)</f>
        <v>427.54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5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5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5">
      <c r="A84" s="67" t="s">
        <v>54</v>
      </c>
      <c r="C84" s="114" t="s">
        <v>137</v>
      </c>
      <c r="D84" s="67" t="s">
        <v>56</v>
      </c>
      <c r="E84" s="79">
        <v>3</v>
      </c>
      <c r="F84" s="80">
        <v>24</v>
      </c>
      <c r="G84" s="79">
        <v>1854</v>
      </c>
      <c r="H84" s="99">
        <v>223.14</v>
      </c>
      <c r="I84" s="100">
        <v>0</v>
      </c>
      <c r="J84" s="80">
        <v>25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5">
      <c r="C85" s="83" t="s">
        <v>20</v>
      </c>
      <c r="D85" s="115">
        <f>SUM(F84,H84,J84,K84)</f>
        <v>317.99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5">
      <c r="A86" s="67" t="s">
        <v>22</v>
      </c>
      <c r="C86" s="114" t="s">
        <v>137</v>
      </c>
      <c r="D86" s="67" t="s">
        <v>56</v>
      </c>
      <c r="E86" s="79">
        <v>0</v>
      </c>
      <c r="F86" s="80">
        <v>24</v>
      </c>
      <c r="G86" s="79">
        <v>1780</v>
      </c>
      <c r="H86" s="99">
        <v>214.59</v>
      </c>
      <c r="I86" s="100" t="s">
        <v>129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5">
      <c r="C87" s="114"/>
      <c r="D87" s="115">
        <f>SUM(F86,H86,J86,K86)</f>
        <v>446.70000000000005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5">
      <c r="A88" s="67" t="s">
        <v>57</v>
      </c>
      <c r="C88" s="114" t="s">
        <v>137</v>
      </c>
      <c r="D88" s="67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5">
      <c r="C89" s="83" t="s">
        <v>20</v>
      </c>
      <c r="D89" s="115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3.8" x14ac:dyDescent="0.4">
      <c r="C90" s="87" t="s">
        <v>41</v>
      </c>
      <c r="E90" s="101">
        <f>SUM(D85:D89)</f>
        <v>773.69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5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5">
      <c r="A92" s="67" t="s">
        <v>22</v>
      </c>
      <c r="C92" s="114" t="s">
        <v>140</v>
      </c>
      <c r="D92" s="67" t="s">
        <v>58</v>
      </c>
      <c r="E92" s="81">
        <v>0</v>
      </c>
      <c r="F92" s="80" t="s">
        <v>8</v>
      </c>
      <c r="G92" s="79">
        <v>956</v>
      </c>
      <c r="H92" s="110">
        <v>116.03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131</v>
      </c>
    </row>
    <row r="93" spans="1:20" ht="12.6" customHeight="1" x14ac:dyDescent="0.25">
      <c r="A93" s="67" t="s">
        <v>60</v>
      </c>
      <c r="C93" s="114" t="s">
        <v>140</v>
      </c>
      <c r="D93" s="67" t="s">
        <v>58</v>
      </c>
      <c r="E93" s="81">
        <v>0</v>
      </c>
      <c r="F93" s="80"/>
      <c r="G93" s="79">
        <v>2939</v>
      </c>
      <c r="H93" s="111">
        <v>286.5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5">
      <c r="D94" s="112" t="s">
        <v>20</v>
      </c>
      <c r="E94" s="81">
        <f>SUM(H92:H93)</f>
        <v>402.53</v>
      </c>
      <c r="F94" s="80" t="s">
        <v>8</v>
      </c>
      <c r="G94" s="79"/>
      <c r="H94" s="113">
        <f>SUM(H92:H93)</f>
        <v>402.53</v>
      </c>
      <c r="I94" s="79"/>
      <c r="J94" s="79"/>
      <c r="K94" s="79"/>
      <c r="L94" s="79"/>
      <c r="M94" s="79"/>
      <c r="N94" s="79"/>
    </row>
    <row r="95" spans="1:20" x14ac:dyDescent="0.25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5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5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5">
      <c r="A98" s="67" t="s">
        <v>132</v>
      </c>
      <c r="C98" s="67" t="s">
        <v>141</v>
      </c>
      <c r="D98" s="67" t="s">
        <v>61</v>
      </c>
      <c r="E98" s="93">
        <v>0</v>
      </c>
      <c r="F98" s="109">
        <v>33.380000000000003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5">
      <c r="A99" s="67" t="s">
        <v>132</v>
      </c>
      <c r="C99" s="67" t="s">
        <v>145</v>
      </c>
      <c r="D99" s="67" t="s">
        <v>61</v>
      </c>
      <c r="E99" s="93">
        <v>0</v>
      </c>
      <c r="F99" s="109">
        <v>32.36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5">
      <c r="A100" s="67" t="s">
        <v>135</v>
      </c>
      <c r="C100" s="67" t="s">
        <v>143</v>
      </c>
      <c r="D100" s="67" t="s">
        <v>61</v>
      </c>
      <c r="E100" s="93">
        <v>103</v>
      </c>
      <c r="F100" s="109">
        <v>124.52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5">
      <c r="A101" s="67" t="s">
        <v>63</v>
      </c>
      <c r="C101" s="67" t="s">
        <v>142</v>
      </c>
      <c r="D101" s="67" t="s">
        <v>61</v>
      </c>
      <c r="E101" s="79">
        <v>2</v>
      </c>
      <c r="F101" s="116">
        <v>33.96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5">
      <c r="A102" s="67" t="s">
        <v>64</v>
      </c>
      <c r="C102" s="67" t="s">
        <v>142</v>
      </c>
      <c r="D102" s="67" t="s">
        <v>61</v>
      </c>
      <c r="E102" s="79">
        <v>0</v>
      </c>
      <c r="F102" s="116">
        <v>32.36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5">
      <c r="A103" s="67" t="s">
        <v>36</v>
      </c>
      <c r="C103" s="67" t="s">
        <v>142</v>
      </c>
      <c r="D103" s="67" t="s">
        <v>61</v>
      </c>
      <c r="E103" s="79">
        <v>297</v>
      </c>
      <c r="F103" s="116">
        <v>270.72000000000003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5">
      <c r="A104" s="67" t="s">
        <v>124</v>
      </c>
      <c r="C104" s="67" t="s">
        <v>142</v>
      </c>
      <c r="D104" s="67" t="s">
        <v>61</v>
      </c>
      <c r="E104" s="79">
        <v>1</v>
      </c>
      <c r="F104" s="117">
        <v>33.14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5">
      <c r="C105" s="67" t="s">
        <v>8</v>
      </c>
      <c r="E105" s="106" t="s">
        <v>20</v>
      </c>
      <c r="F105" s="107">
        <f>SUM(F98:F104)</f>
        <v>560.43999999999994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5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5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5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5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5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5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5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5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5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5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5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5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5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5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5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5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5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5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5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5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5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5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5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5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5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5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5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5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5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5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5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5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5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5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5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5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5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5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5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5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5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5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5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5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5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5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5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5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5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5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5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5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5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5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5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5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5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5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5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5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5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5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5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5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5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5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5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5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5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5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5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5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5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5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5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5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5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5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5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5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5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5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5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5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5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5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5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5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5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5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5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5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5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5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5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5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5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5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5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5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5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5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5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5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5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5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5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5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5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5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5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5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5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5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5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5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5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5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5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5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5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5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5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5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5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5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5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5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5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5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5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5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5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5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5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5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5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5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5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5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5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5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5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5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5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5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5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5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5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5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5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5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5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5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5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5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5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5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5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5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5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5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5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Cindy Havelka</cp:lastModifiedBy>
  <cp:lastPrinted>2021-04-19T19:06:08Z</cp:lastPrinted>
  <dcterms:created xsi:type="dcterms:W3CDTF">2012-02-01T15:05:59Z</dcterms:created>
  <dcterms:modified xsi:type="dcterms:W3CDTF">2021-05-25T16:08:23Z</dcterms:modified>
</cp:coreProperties>
</file>